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0" activeTab="0"/>
  </bookViews>
  <sheets>
    <sheet name="Arkusz1" sheetId="1" r:id="rId1"/>
  </sheets>
  <definedNames>
    <definedName name="_xlnm.Print_Area" localSheetId="0">'Arkusz1'!$A$2:$K$52</definedName>
    <definedName name="_xlnm.Print_Area" localSheetId="0">'Arkusz1'!$A$2:$K$52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<sst xmlns="http://schemas.openxmlformats.org/spreadsheetml/2006/main" count="44" uniqueCount="44">
  <si>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</t>
  </si>
  <si>
    <t>Lp.</t>
  </si>
  <si>
    <t>Wyszczególnienie</t>
  </si>
  <si>
    <t>Dział</t>
  </si>
  <si>
    <t>Rozdz</t>
  </si>
  <si>
    <t>Data rozpoczęcia</t>
  </si>
  <si>
    <t>Stan zaawansowania robót do 31.12.2016 r.</t>
  </si>
  <si>
    <t>Wartość kosztorysowa</t>
  </si>
  <si>
    <t>Planowane wydatki w 2017</t>
  </si>
  <si>
    <t>Środki zewnętrzne</t>
  </si>
  <si>
    <t xml:space="preserve"> Środki niezbędne do realizacji inwestycji po roku 2017</t>
  </si>
  <si>
    <t xml:space="preserve">Uwagi                     </t>
  </si>
  <si>
    <t>Planowany termin zakończenia</t>
  </si>
  <si>
    <t>Środki własne budżet gminy</t>
  </si>
  <si>
    <t>600</t>
  </si>
  <si>
    <t>60016</t>
  </si>
  <si>
    <t>Zwiększenie atrakcyjności oferty kulturalnej Mieroszowskiego Centrum Kultury poprzez przebudowę biblioteki oraz pomieszczeń przeznaczonych na studio nagrań oraz salę prób</t>
  </si>
  <si>
    <t>9.</t>
  </si>
  <si>
    <t>Rewitalizacja obszarów zdegradowanych w Gminie Mieroszów-realizowany przez Wspólnoty Mieszkaniowe</t>
  </si>
  <si>
    <t>Wykonanie instalacji ppoż. W budynku Urzędu Miejskiego w Mieroszowie</t>
  </si>
  <si>
    <t>Dofinansowanie budowy przydomowych oczyszczalni ścieków.</t>
  </si>
  <si>
    <t>Program prosumencki dla Gminy Mieroszów.</t>
  </si>
  <si>
    <t>Razem</t>
  </si>
  <si>
    <t>Przebudowa drogi do posesji nr 92 w Golińsku</t>
  </si>
  <si>
    <t>Przebudowa drogi nr 116279D (km 0+000 - 0+650 ) ul. Unisławska w Sokołowsku - intensywne opady deszczu w dniach 30-31 lipca 2014r.</t>
  </si>
  <si>
    <t>Wykonanie przebudowy ulicy Wysokiej                          w Mieroszowie wraz z remontem mostu              przy ul. Powstańców</t>
  </si>
  <si>
    <t>Wykonanie przystanków autobusowych                     w Sokołowsku</t>
  </si>
  <si>
    <t>Przebudowa drogi w Unisławiu Śląskim                     (dz. nr 421 i nr 460).</t>
  </si>
  <si>
    <t>Remont gminnych wielorodzinnych budynków mieszkalnych w Mieroszowie przy ul. Krótkiej 3          i w Sokołowsku ul. Główna 12a. ul. Główna 14, ul. Unisławska 2</t>
  </si>
  <si>
    <t>Podłączenie budynków do zbiorczego systemu kanalizacyjnego w Gminie Mieroszów – projekt realizowany przez ZGKiM „Mieroszów”              Sp. z o.o.</t>
  </si>
  <si>
    <t xml:space="preserve">Propozycja zadań inwestycyjnych planowanych do realizacji w 2017 r. </t>
  </si>
  <si>
    <t>Przebudowa drogi gminnej ul. Leśnej w Mieroszowie</t>
  </si>
  <si>
    <t>Rewitalizacja obiektów sportowych na terenie Gminy Mieroszów - teren rekreacyjny przy ul. Sportowej</t>
  </si>
  <si>
    <t>Budowa ogólnodostępnej infrastruktury rekreacyjnej w Mieroszowie przy ul. Stefana Żeromskiego</t>
  </si>
  <si>
    <t>Przebudowa drogi nr 116317D (km 0,00-0,272) ul. Radosna i ul. Unisławska w Sokołowsku [intensywne opady deszczu lipiec 2014 r.]</t>
  </si>
  <si>
    <t>Budowa oraz przebudowa ogólnodostępnej infrastruktury rekreacyjnej na terenie Gminy Mieroszów</t>
  </si>
  <si>
    <t>Rozwój elekronicznych usług publicznych w Gminie Mieroszów</t>
  </si>
  <si>
    <t>Rewitalizacja przestrzeni publicznej na terenie Gminy Mieroszów</t>
  </si>
  <si>
    <t>Ograniczenie niskiej emisji transportowej                 w Gminie Mieroszów poprzez budowę Park&amp;Ride, Bike&amp;Ride oraz wymianę oświetlenia na energooszczedne</t>
  </si>
  <si>
    <t>Informatyzacja Urzędu Miejskiego</t>
  </si>
  <si>
    <t>Termomodernizacja budynku Publicznej Szkoły Podstawowej w Mieroszowie przy ul. Wolności 19</t>
  </si>
  <si>
    <t>Przebudowa drogi gminnej nr 116314D (km 0+000 - 0+350) w ciągu ul. Osiedle w Sokołowsku [intensywne opady deszczu lipiec 2014 r.]</t>
  </si>
  <si>
    <t>Wykonanie nowych wiat przystankowych na terenie Gminy Mieroszów</t>
  </si>
  <si>
    <t xml:space="preserve">Załącznik  Nr 3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</si>
</sst>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0"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44" applyFont="1">
      <alignment/>
      <protection/>
    </xf>
    <xf numFmtId="4" fontId="1" fillId="0" borderId="0" xfId="44" applyNumberFormat="1" applyFont="1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4" fontId="3" fillId="0" borderId="12" xfId="44" applyNumberFormat="1" applyFont="1" applyBorder="1" applyAlignment="1">
      <alignment horizontal="center" vertical="center" wrapText="1"/>
      <protection/>
    </xf>
    <xf numFmtId="0" fontId="1" fillId="33" borderId="12" xfId="44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left" vertical="center" wrapText="1"/>
      <protection/>
    </xf>
    <xf numFmtId="0" fontId="1" fillId="33" borderId="12" xfId="44" applyFont="1" applyFill="1" applyBorder="1" applyAlignment="1">
      <alignment horizontal="center" vertical="center" wrapText="1"/>
      <protection/>
    </xf>
    <xf numFmtId="0" fontId="1" fillId="33" borderId="12" xfId="44" applyFont="1" applyFill="1" applyBorder="1" applyAlignment="1">
      <alignment horizontal="center" wrapText="1"/>
      <protection/>
    </xf>
    <xf numFmtId="0" fontId="1" fillId="33" borderId="0" xfId="44" applyFont="1" applyFill="1">
      <alignment/>
      <protection/>
    </xf>
    <xf numFmtId="0" fontId="1" fillId="34" borderId="0" xfId="44" applyFont="1" applyFill="1">
      <alignment/>
      <protection/>
    </xf>
    <xf numFmtId="0" fontId="1" fillId="0" borderId="0" xfId="44" applyFont="1" applyBorder="1">
      <alignment/>
      <protection/>
    </xf>
    <xf numFmtId="4" fontId="1" fillId="0" borderId="0" xfId="44" applyNumberFormat="1" applyFont="1" applyBorder="1">
      <alignment/>
      <protection/>
    </xf>
    <xf numFmtId="0" fontId="1" fillId="33" borderId="13" xfId="44" applyFont="1" applyFill="1" applyBorder="1" applyAlignment="1">
      <alignment horizontal="center" vertical="center"/>
      <protection/>
    </xf>
    <xf numFmtId="4" fontId="1" fillId="33" borderId="14" xfId="44" applyNumberFormat="1" applyFont="1" applyFill="1" applyBorder="1" applyAlignment="1">
      <alignment horizontal="right" vertical="center" wrapText="1"/>
      <protection/>
    </xf>
    <xf numFmtId="4" fontId="5" fillId="0" borderId="15" xfId="44" applyNumberFormat="1" applyFont="1" applyBorder="1" applyAlignment="1">
      <alignment horizontal="right" vertical="center"/>
      <protection/>
    </xf>
    <xf numFmtId="4" fontId="5" fillId="0" borderId="16" xfId="44" applyNumberFormat="1" applyFont="1" applyBorder="1" applyAlignment="1">
      <alignment horizontal="right" vertical="center"/>
      <protection/>
    </xf>
    <xf numFmtId="4" fontId="1" fillId="33" borderId="12" xfId="44" applyNumberFormat="1" applyFont="1" applyFill="1" applyBorder="1" applyAlignment="1">
      <alignment vertical="center" wrapText="1"/>
      <protection/>
    </xf>
    <xf numFmtId="0" fontId="1" fillId="0" borderId="12" xfId="44" applyFont="1" applyFill="1" applyBorder="1" applyAlignment="1">
      <alignment horizontal="center" vertical="center"/>
      <protection/>
    </xf>
    <xf numFmtId="0" fontId="1" fillId="0" borderId="12" xfId="44" applyFont="1" applyFill="1" applyBorder="1" applyAlignment="1">
      <alignment horizontal="left" vertical="center" wrapText="1"/>
      <protection/>
    </xf>
    <xf numFmtId="0" fontId="1" fillId="0" borderId="12" xfId="44" applyFont="1" applyFill="1" applyBorder="1" applyAlignment="1">
      <alignment horizontal="center" vertical="center" wrapText="1"/>
      <protection/>
    </xf>
    <xf numFmtId="4" fontId="1" fillId="0" borderId="14" xfId="44" applyNumberFormat="1" applyFont="1" applyFill="1" applyBorder="1" applyAlignment="1">
      <alignment horizontal="right" vertical="center" wrapText="1"/>
      <protection/>
    </xf>
    <xf numFmtId="4" fontId="1" fillId="0" borderId="12" xfId="44" applyNumberFormat="1" applyFont="1" applyFill="1" applyBorder="1" applyAlignment="1">
      <alignment vertical="center" wrapText="1"/>
      <protection/>
    </xf>
    <xf numFmtId="0" fontId="1" fillId="0" borderId="13" xfId="44" applyFont="1" applyFill="1" applyBorder="1" applyAlignment="1">
      <alignment horizontal="center" vertical="center"/>
      <protection/>
    </xf>
    <xf numFmtId="0" fontId="1" fillId="0" borderId="12" xfId="44" applyFont="1" applyFill="1" applyBorder="1" applyAlignment="1">
      <alignment horizontal="center" wrapText="1"/>
      <protection/>
    </xf>
    <xf numFmtId="0" fontId="4" fillId="0" borderId="12" xfId="44" applyFont="1" applyFill="1" applyBorder="1" applyAlignment="1">
      <alignment horizontal="center" vertical="center"/>
      <protection/>
    </xf>
    <xf numFmtId="4" fontId="4" fillId="0" borderId="12" xfId="44" applyNumberFormat="1" applyFont="1" applyFill="1" applyBorder="1" applyAlignment="1">
      <alignment vertical="center"/>
      <protection/>
    </xf>
    <xf numFmtId="4" fontId="1" fillId="0" borderId="12" xfId="44" applyNumberFormat="1" applyFont="1" applyFill="1" applyBorder="1" applyAlignment="1">
      <alignment horizontal="right" vertical="center"/>
      <protection/>
    </xf>
    <xf numFmtId="4" fontId="1" fillId="0" borderId="12" xfId="44" applyNumberFormat="1" applyFont="1" applyFill="1" applyBorder="1" applyAlignment="1">
      <alignment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7" xfId="44" applyFont="1" applyFill="1" applyBorder="1" applyAlignment="1">
      <alignment horizontal="center" vertical="center" wrapText="1"/>
      <protection/>
    </xf>
    <xf numFmtId="0" fontId="1" fillId="0" borderId="18" xfId="44" applyFont="1" applyFill="1" applyBorder="1" applyAlignment="1">
      <alignment horizontal="left" vertical="top" wrapText="1"/>
      <protection/>
    </xf>
    <xf numFmtId="0" fontId="1" fillId="0" borderId="18" xfId="44" applyFont="1" applyFill="1" applyBorder="1" applyAlignment="1">
      <alignment horizontal="center" vertical="center"/>
      <protection/>
    </xf>
    <xf numFmtId="0" fontId="1" fillId="0" borderId="18" xfId="44" applyFont="1" applyFill="1" applyBorder="1" applyAlignment="1">
      <alignment horizontal="center" vertical="center" wrapText="1"/>
      <protection/>
    </xf>
    <xf numFmtId="4" fontId="1" fillId="0" borderId="18" xfId="44" applyNumberFormat="1" applyFont="1" applyFill="1" applyBorder="1" applyAlignment="1">
      <alignment horizontal="center" vertical="center" wrapText="1"/>
      <protection/>
    </xf>
    <xf numFmtId="4" fontId="1" fillId="0" borderId="18" xfId="44" applyNumberFormat="1" applyFont="1" applyFill="1" applyBorder="1" applyAlignment="1">
      <alignment vertical="center" wrapText="1"/>
      <protection/>
    </xf>
    <xf numFmtId="4" fontId="1" fillId="0" borderId="18" xfId="44" applyNumberFormat="1" applyFont="1" applyFill="1" applyBorder="1" applyAlignment="1">
      <alignment vertical="center"/>
      <protection/>
    </xf>
    <xf numFmtId="0" fontId="1" fillId="0" borderId="0" xfId="44" applyFont="1" applyFill="1" applyBorder="1" applyAlignment="1">
      <alignment horizontal="center" wrapText="1"/>
      <protection/>
    </xf>
    <xf numFmtId="4" fontId="1" fillId="0" borderId="18" xfId="44" applyNumberFormat="1" applyFont="1" applyFill="1" applyBorder="1" applyAlignment="1">
      <alignment horizontal="center" wrapText="1"/>
      <protection/>
    </xf>
    <xf numFmtId="0" fontId="1" fillId="35" borderId="12" xfId="44" applyFont="1" applyFill="1" applyBorder="1" applyAlignment="1">
      <alignment horizontal="center" vertical="center"/>
      <protection/>
    </xf>
    <xf numFmtId="0" fontId="1" fillId="35" borderId="12" xfId="44" applyFont="1" applyFill="1" applyBorder="1" applyAlignment="1">
      <alignment horizontal="center" vertical="center" wrapText="1"/>
      <protection/>
    </xf>
    <xf numFmtId="0" fontId="1" fillId="35" borderId="12" xfId="44" applyFont="1" applyFill="1" applyBorder="1" applyAlignment="1">
      <alignment horizontal="left" vertical="center" wrapText="1"/>
      <protection/>
    </xf>
    <xf numFmtId="0" fontId="1" fillId="35" borderId="13" xfId="44" applyFont="1" applyFill="1" applyBorder="1" applyAlignment="1">
      <alignment horizontal="center" vertical="center"/>
      <protection/>
    </xf>
    <xf numFmtId="4" fontId="1" fillId="35" borderId="14" xfId="44" applyNumberFormat="1" applyFont="1" applyFill="1" applyBorder="1" applyAlignment="1">
      <alignment horizontal="right" vertical="center" wrapText="1"/>
      <protection/>
    </xf>
    <xf numFmtId="4" fontId="1" fillId="35" borderId="12" xfId="44" applyNumberFormat="1" applyFont="1" applyFill="1" applyBorder="1" applyAlignment="1">
      <alignment vertical="center" wrapText="1"/>
      <protection/>
    </xf>
    <xf numFmtId="4" fontId="1" fillId="35" borderId="12" xfId="44" applyNumberFormat="1" applyFont="1" applyFill="1" applyBorder="1" applyAlignment="1">
      <alignment horizontal="center" wrapText="1"/>
      <protection/>
    </xf>
    <xf numFmtId="4" fontId="1" fillId="36" borderId="12" xfId="44" applyNumberFormat="1" applyFont="1" applyFill="1" applyBorder="1" applyAlignment="1">
      <alignment vertical="center" wrapText="1"/>
      <protection/>
    </xf>
    <xf numFmtId="0" fontId="1" fillId="0" borderId="12" xfId="44" applyFont="1" applyFill="1" applyBorder="1" applyAlignment="1">
      <alignment horizontal="left" vertical="center"/>
      <protection/>
    </xf>
    <xf numFmtId="4" fontId="1" fillId="0" borderId="0" xfId="44" applyNumberFormat="1" applyFont="1" applyBorder="1" applyAlignment="1">
      <alignment vertical="center"/>
      <protection/>
    </xf>
    <xf numFmtId="0" fontId="1" fillId="36" borderId="11" xfId="44" applyFont="1" applyFill="1" applyBorder="1" applyAlignment="1">
      <alignment horizontal="center" vertical="center"/>
      <protection/>
    </xf>
    <xf numFmtId="0" fontId="1" fillId="36" borderId="10" xfId="44" applyFont="1" applyFill="1" applyBorder="1" applyAlignment="1">
      <alignment horizontal="center" vertical="center"/>
      <protection/>
    </xf>
    <xf numFmtId="0" fontId="1" fillId="36" borderId="11" xfId="44" applyFont="1" applyFill="1" applyBorder="1" applyAlignment="1">
      <alignment horizontal="center" vertical="center" wrapText="1"/>
      <protection/>
    </xf>
    <xf numFmtId="0" fontId="1" fillId="36" borderId="10" xfId="44" applyFont="1" applyFill="1" applyBorder="1" applyAlignment="1">
      <alignment horizontal="center" vertical="center" wrapText="1"/>
      <protection/>
    </xf>
    <xf numFmtId="4" fontId="1" fillId="36" borderId="11" xfId="44" applyNumberFormat="1" applyFont="1" applyFill="1" applyBorder="1" applyAlignment="1">
      <alignment horizontal="right" vertical="center" wrapText="1"/>
      <protection/>
    </xf>
    <xf numFmtId="4" fontId="1" fillId="36" borderId="10" xfId="44" applyNumberFormat="1" applyFont="1" applyFill="1" applyBorder="1" applyAlignment="1">
      <alignment horizontal="right" vertical="center" wrapText="1"/>
      <protection/>
    </xf>
    <xf numFmtId="4" fontId="1" fillId="0" borderId="18" xfId="44" applyNumberFormat="1" applyFont="1" applyFill="1" applyBorder="1" applyAlignment="1">
      <alignment vertical="center" wrapText="1"/>
      <protection/>
    </xf>
    <xf numFmtId="4" fontId="1" fillId="0" borderId="0" xfId="44" applyNumberFormat="1" applyFont="1" applyBorder="1" applyAlignment="1">
      <alignment horizontal="right" vertical="center"/>
      <protection/>
    </xf>
    <xf numFmtId="4" fontId="1" fillId="0" borderId="0" xfId="44" applyNumberFormat="1" applyFont="1" applyBorder="1" applyAlignment="1">
      <alignment horizontal="right" vertical="center" wrapText="1"/>
      <protection/>
    </xf>
    <xf numFmtId="0" fontId="1" fillId="0" borderId="0" xfId="44" applyFont="1" applyBorder="1" applyAlignment="1">
      <alignment horizontal="center" vertical="center"/>
      <protection/>
    </xf>
    <xf numFmtId="0" fontId="1" fillId="0" borderId="0" xfId="44" applyFont="1" applyBorder="1" applyAlignment="1">
      <alignment horizontal="left" vertical="center" wrapText="1"/>
      <protection/>
    </xf>
    <xf numFmtId="4" fontId="1" fillId="0" borderId="12" xfId="44" applyNumberFormat="1" applyFont="1" applyFill="1" applyBorder="1" applyAlignment="1">
      <alignment vertical="center" wrapText="1"/>
      <protection/>
    </xf>
    <xf numFmtId="4" fontId="1" fillId="0" borderId="11" xfId="44" applyNumberFormat="1" applyFont="1" applyFill="1" applyBorder="1" applyAlignment="1">
      <alignment vertical="center" wrapText="1"/>
      <protection/>
    </xf>
    <xf numFmtId="0" fontId="1" fillId="0" borderId="12" xfId="44" applyFont="1" applyFill="1" applyBorder="1" applyAlignment="1">
      <alignment horizontal="center" wrapText="1"/>
      <protection/>
    </xf>
    <xf numFmtId="0" fontId="5" fillId="0" borderId="19" xfId="44" applyFont="1" applyBorder="1" applyAlignment="1">
      <alignment horizontal="right" vertical="center"/>
      <protection/>
    </xf>
    <xf numFmtId="4" fontId="5" fillId="0" borderId="20" xfId="44" applyNumberFormat="1" applyFont="1" applyBorder="1" applyAlignment="1">
      <alignment horizontal="right" vertical="center"/>
      <protection/>
    </xf>
    <xf numFmtId="4" fontId="5" fillId="0" borderId="21" xfId="44" applyNumberFormat="1" applyFont="1" applyBorder="1" applyAlignment="1">
      <alignment horizontal="right" vertical="center"/>
      <protection/>
    </xf>
    <xf numFmtId="4" fontId="1" fillId="0" borderId="22" xfId="44" applyNumberFormat="1" applyFont="1" applyBorder="1" applyAlignment="1">
      <alignment/>
      <protection/>
    </xf>
    <xf numFmtId="0" fontId="1" fillId="0" borderId="22" xfId="44" applyFont="1" applyBorder="1" applyAlignment="1">
      <alignment/>
      <protection/>
    </xf>
    <xf numFmtId="4" fontId="1" fillId="0" borderId="18" xfId="44" applyNumberFormat="1" applyFont="1" applyFill="1" applyBorder="1" applyAlignment="1">
      <alignment vertical="center"/>
      <protection/>
    </xf>
    <xf numFmtId="4" fontId="1" fillId="0" borderId="12" xfId="44" applyNumberFormat="1" applyFont="1" applyFill="1" applyBorder="1" applyAlignment="1">
      <alignment vertical="center"/>
      <protection/>
    </xf>
    <xf numFmtId="3" fontId="1" fillId="0" borderId="12" xfId="44" applyNumberFormat="1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center" vertical="center"/>
      <protection/>
    </xf>
    <xf numFmtId="0" fontId="1" fillId="33" borderId="11" xfId="44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left" vertical="center" wrapText="1"/>
      <protection/>
    </xf>
    <xf numFmtId="0" fontId="1" fillId="0" borderId="17" xfId="44" applyFont="1" applyFill="1" applyBorder="1" applyAlignment="1">
      <alignment horizontal="left" vertical="center" wrapText="1"/>
      <protection/>
    </xf>
    <xf numFmtId="0" fontId="1" fillId="0" borderId="12" xfId="44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/>
      <protection/>
    </xf>
    <xf numFmtId="4" fontId="1" fillId="0" borderId="12" xfId="44" applyNumberFormat="1" applyFont="1" applyFill="1" applyBorder="1" applyAlignment="1">
      <alignment horizontal="right" vertical="center" wrapText="1"/>
      <protection/>
    </xf>
    <xf numFmtId="4" fontId="1" fillId="0" borderId="11" xfId="44" applyNumberFormat="1" applyFont="1" applyFill="1" applyBorder="1" applyAlignment="1">
      <alignment horizontal="right" vertical="center" wrapText="1"/>
      <protection/>
    </xf>
    <xf numFmtId="4" fontId="1" fillId="0" borderId="11" xfId="44" applyNumberFormat="1" applyFont="1" applyFill="1" applyBorder="1" applyAlignment="1">
      <alignment vertical="center"/>
      <protection/>
    </xf>
    <xf numFmtId="0" fontId="1" fillId="0" borderId="12" xfId="44" applyFont="1" applyFill="1" applyBorder="1" applyAlignment="1">
      <alignment wrapText="1"/>
      <protection/>
    </xf>
    <xf numFmtId="0" fontId="1" fillId="0" borderId="12" xfId="44" applyFont="1" applyFill="1" applyBorder="1" applyAlignment="1">
      <alignment horizontal="left" vertical="center" wrapText="1"/>
      <protection/>
    </xf>
    <xf numFmtId="4" fontId="1" fillId="0" borderId="12" xfId="44" applyNumberFormat="1" applyFont="1" applyFill="1" applyBorder="1" applyAlignment="1">
      <alignment horizontal="right" vertical="center"/>
      <protection/>
    </xf>
    <xf numFmtId="4" fontId="1" fillId="35" borderId="12" xfId="44" applyNumberFormat="1" applyFont="1" applyFill="1" applyBorder="1" applyAlignment="1">
      <alignment vertical="center"/>
      <protection/>
    </xf>
    <xf numFmtId="4" fontId="1" fillId="35" borderId="12" xfId="44" applyNumberFormat="1" applyFont="1" applyFill="1" applyBorder="1" applyAlignment="1">
      <alignment vertical="center" wrapText="1"/>
      <protection/>
    </xf>
    <xf numFmtId="0" fontId="1" fillId="35" borderId="12" xfId="44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center" vertical="center" wrapText="1"/>
      <protection/>
    </xf>
    <xf numFmtId="0" fontId="1" fillId="0" borderId="12" xfId="44" applyFont="1" applyFill="1" applyBorder="1" applyAlignment="1">
      <alignment horizontal="center" vertical="center" wrapText="1"/>
      <protection/>
    </xf>
    <xf numFmtId="0" fontId="1" fillId="36" borderId="12" xfId="44" applyFont="1" applyFill="1" applyBorder="1" applyAlignment="1">
      <alignment horizontal="center" vertical="center"/>
      <protection/>
    </xf>
    <xf numFmtId="0" fontId="1" fillId="35" borderId="12" xfId="44" applyFont="1" applyFill="1" applyBorder="1" applyAlignment="1">
      <alignment horizontal="left" vertical="center" wrapText="1"/>
      <protection/>
    </xf>
    <xf numFmtId="4" fontId="1" fillId="35" borderId="12" xfId="44" applyNumberFormat="1" applyFont="1" applyFill="1" applyBorder="1" applyAlignment="1">
      <alignment horizontal="right" vertical="center"/>
      <protection/>
    </xf>
    <xf numFmtId="3" fontId="4" fillId="0" borderId="12" xfId="44" applyNumberFormat="1" applyFont="1" applyFill="1" applyBorder="1" applyAlignment="1">
      <alignment vertical="center"/>
      <protection/>
    </xf>
    <xf numFmtId="4" fontId="4" fillId="0" borderId="12" xfId="44" applyNumberFormat="1" applyFont="1" applyFill="1" applyBorder="1" applyAlignment="1">
      <alignment vertical="center"/>
      <protection/>
    </xf>
    <xf numFmtId="0" fontId="3" fillId="33" borderId="12" xfId="44" applyFont="1" applyFill="1" applyBorder="1" applyAlignment="1">
      <alignment horizontal="center" vertical="center"/>
      <protection/>
    </xf>
    <xf numFmtId="0" fontId="4" fillId="0" borderId="12" xfId="44" applyFont="1" applyFill="1" applyBorder="1" applyAlignment="1">
      <alignment wrapText="1"/>
      <protection/>
    </xf>
    <xf numFmtId="1" fontId="1" fillId="33" borderId="12" xfId="44" applyNumberFormat="1" applyFont="1" applyFill="1" applyBorder="1" applyAlignment="1">
      <alignment horizontal="center" vertical="center"/>
      <protection/>
    </xf>
    <xf numFmtId="0" fontId="4" fillId="33" borderId="12" xfId="44" applyFont="1" applyFill="1" applyBorder="1" applyAlignment="1">
      <alignment horizontal="center" vertical="center"/>
      <protection/>
    </xf>
    <xf numFmtId="0" fontId="4" fillId="0" borderId="12" xfId="44" applyFont="1" applyFill="1" applyBorder="1" applyAlignment="1">
      <alignment horizontal="left" vertical="center" wrapText="1"/>
      <protection/>
    </xf>
    <xf numFmtId="0" fontId="4" fillId="0" borderId="12" xfId="44" applyFont="1" applyFill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6" borderId="11" xfId="44" applyFont="1" applyFill="1" applyBorder="1" applyAlignment="1">
      <alignment horizontal="left" vertical="top" wrapText="1"/>
      <protection/>
    </xf>
    <xf numFmtId="0" fontId="1" fillId="36" borderId="10" xfId="44" applyFont="1" applyFill="1" applyBorder="1" applyAlignment="1">
      <alignment horizontal="left" vertical="top" wrapText="1"/>
      <protection/>
    </xf>
    <xf numFmtId="0" fontId="1" fillId="33" borderId="12" xfId="44" applyNumberFormat="1" applyFont="1" applyFill="1" applyBorder="1" applyAlignment="1">
      <alignment horizontal="center" vertical="center"/>
      <protection/>
    </xf>
    <xf numFmtId="0" fontId="1" fillId="36" borderId="11" xfId="44" applyFont="1" applyFill="1" applyBorder="1" applyAlignment="1">
      <alignment horizontal="center" wrapText="1"/>
      <protection/>
    </xf>
    <xf numFmtId="0" fontId="1" fillId="36" borderId="10" xfId="44" applyFont="1" applyFill="1" applyBorder="1" applyAlignment="1">
      <alignment horizontal="center" wrapText="1"/>
      <protection/>
    </xf>
    <xf numFmtId="4" fontId="1" fillId="35" borderId="12" xfId="44" applyNumberFormat="1" applyFont="1" applyFill="1" applyBorder="1" applyAlignment="1">
      <alignment wrapText="1"/>
      <protection/>
    </xf>
    <xf numFmtId="0" fontId="1" fillId="35" borderId="12" xfId="44" applyFont="1" applyFill="1" applyBorder="1" applyAlignment="1">
      <alignment wrapText="1"/>
      <protection/>
    </xf>
    <xf numFmtId="4" fontId="4" fillId="0" borderId="12" xfId="44" applyNumberFormat="1" applyFont="1" applyFill="1" applyBorder="1" applyAlignment="1">
      <alignment horizontal="right" vertical="center"/>
      <protection/>
    </xf>
    <xf numFmtId="0" fontId="1" fillId="0" borderId="18" xfId="44" applyFont="1" applyFill="1" applyBorder="1" applyAlignment="1">
      <alignment horizontal="center" vertical="center"/>
      <protection/>
    </xf>
    <xf numFmtId="4" fontId="1" fillId="0" borderId="18" xfId="44" applyNumberFormat="1" applyFont="1" applyFill="1" applyBorder="1" applyAlignment="1">
      <alignment horizontal="center" vertical="center" wrapText="1"/>
      <protection/>
    </xf>
    <xf numFmtId="49" fontId="1" fillId="35" borderId="12" xfId="44" applyNumberFormat="1" applyFont="1" applyFill="1" applyBorder="1" applyAlignment="1">
      <alignment horizontal="center" vertical="center"/>
      <protection/>
    </xf>
    <xf numFmtId="4" fontId="1" fillId="35" borderId="14" xfId="44" applyNumberFormat="1" applyFont="1" applyFill="1" applyBorder="1" applyAlignment="1">
      <alignment horizontal="right" vertical="center" wrapText="1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0" fontId="1" fillId="0" borderId="13" xfId="44" applyFont="1" applyFill="1" applyBorder="1" applyAlignment="1">
      <alignment horizontal="center" vertical="center"/>
      <protection/>
    </xf>
    <xf numFmtId="4" fontId="1" fillId="0" borderId="14" xfId="44" applyNumberFormat="1" applyFont="1" applyFill="1" applyBorder="1" applyAlignment="1">
      <alignment horizontal="right" vertical="center" wrapText="1"/>
      <protection/>
    </xf>
    <xf numFmtId="0" fontId="3" fillId="0" borderId="10" xfId="44" applyFont="1" applyBorder="1" applyAlignment="1">
      <alignment horizontal="center" vertical="center" textRotation="255"/>
      <protection/>
    </xf>
    <xf numFmtId="4" fontId="3" fillId="0" borderId="23" xfId="44" applyNumberFormat="1" applyFont="1" applyBorder="1" applyAlignment="1">
      <alignment horizontal="center" vertical="center" wrapText="1"/>
      <protection/>
    </xf>
    <xf numFmtId="0" fontId="1" fillId="0" borderId="24" xfId="44" applyFont="1" applyBorder="1" applyAlignment="1">
      <alignment horizontal="center" vertical="center" wrapText="1"/>
      <protection/>
    </xf>
    <xf numFmtId="0" fontId="1" fillId="0" borderId="18" xfId="44" applyFont="1" applyFill="1" applyBorder="1" applyAlignment="1">
      <alignment horizontal="left" vertical="top" wrapText="1"/>
      <protection/>
    </xf>
    <xf numFmtId="0" fontId="1" fillId="0" borderId="11" xfId="44" applyFont="1" applyFill="1" applyBorder="1" applyAlignment="1">
      <alignment horizontal="center" wrapText="1"/>
      <protection/>
    </xf>
    <xf numFmtId="0" fontId="1" fillId="0" borderId="10" xfId="44" applyFont="1" applyFill="1" applyBorder="1" applyAlignment="1">
      <alignment horizontal="center" wrapText="1"/>
      <protection/>
    </xf>
    <xf numFmtId="4" fontId="1" fillId="0" borderId="17" xfId="44" applyNumberFormat="1" applyFont="1" applyFill="1" applyBorder="1" applyAlignment="1">
      <alignment vertical="center"/>
      <protection/>
    </xf>
    <xf numFmtId="4" fontId="1" fillId="0" borderId="10" xfId="44" applyNumberFormat="1" applyFont="1" applyFill="1" applyBorder="1" applyAlignment="1">
      <alignment vertical="center"/>
      <protection/>
    </xf>
    <xf numFmtId="0" fontId="1" fillId="0" borderId="25" xfId="44" applyFont="1" applyBorder="1" applyAlignment="1">
      <alignment horizontal="left" wrapText="1"/>
      <protection/>
    </xf>
    <xf numFmtId="0" fontId="1" fillId="0" borderId="0" xfId="44" applyFont="1" applyBorder="1" applyAlignment="1">
      <alignment horizontal="center"/>
      <protection/>
    </xf>
    <xf numFmtId="0" fontId="2" fillId="0" borderId="26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left" vertical="top" wrapText="1"/>
      <protection/>
    </xf>
    <xf numFmtId="0" fontId="1" fillId="0" borderId="10" xfId="44" applyFont="1" applyFill="1" applyBorder="1" applyAlignment="1">
      <alignment horizontal="left" vertical="top" wrapText="1"/>
      <protection/>
    </xf>
    <xf numFmtId="4" fontId="1" fillId="0" borderId="11" xfId="44" applyNumberFormat="1" applyFont="1" applyFill="1" applyBorder="1" applyAlignment="1">
      <alignment horizontal="center" vertical="center" wrapText="1"/>
      <protection/>
    </xf>
    <xf numFmtId="4" fontId="1" fillId="0" borderId="10" xfId="44" applyNumberFormat="1" applyFont="1" applyFill="1" applyBorder="1" applyAlignment="1">
      <alignment horizontal="center" vertical="center" wrapText="1"/>
      <protection/>
    </xf>
    <xf numFmtId="49" fontId="1" fillId="35" borderId="13" xfId="44" applyNumberFormat="1" applyFont="1" applyFill="1" applyBorder="1" applyAlignment="1">
      <alignment horizontal="center" vertical="center"/>
      <protection/>
    </xf>
    <xf numFmtId="4" fontId="1" fillId="0" borderId="10" xfId="44" applyNumberFormat="1" applyFont="1" applyFill="1" applyBorder="1" applyAlignment="1">
      <alignment horizontal="right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view="pageBreakPreview" zoomScaleSheetLayoutView="100" zoomScalePageLayoutView="0" workbookViewId="0" topLeftCell="A1">
      <selection activeCell="A4" sqref="A4:K5"/>
    </sheetView>
  </sheetViews>
  <sheetFormatPr defaultColWidth="9.00390625" defaultRowHeight="12.75"/>
  <cols>
    <col min="1" max="1" width="4.421875" style="1" customWidth="1"/>
    <col min="2" max="2" width="42.28125" style="1" customWidth="1"/>
    <col min="3" max="3" width="9.421875" style="1" customWidth="1"/>
    <col min="4" max="4" width="8.28125" style="1" customWidth="1"/>
    <col min="5" max="5" width="11.421875" style="1" customWidth="1"/>
    <col min="6" max="7" width="14.28125" style="2" customWidth="1"/>
    <col min="8" max="8" width="12.8515625" style="2" customWidth="1"/>
    <col min="9" max="9" width="14.28125" style="2" customWidth="1"/>
    <col min="10" max="10" width="15.57421875" style="2" customWidth="1"/>
    <col min="11" max="11" width="18.421875" style="1" customWidth="1"/>
    <col min="12" max="16384" width="9.00390625" style="1" customWidth="1"/>
  </cols>
  <sheetData>
    <row r="2" spans="1:11" ht="31.5" customHeight="1">
      <c r="A2" s="125" t="s">
        <v>43</v>
      </c>
      <c r="B2" s="125"/>
      <c r="C2" s="126" t="s">
        <v>0</v>
      </c>
      <c r="D2" s="126"/>
      <c r="E2" s="126"/>
      <c r="F2" s="126"/>
      <c r="G2" s="126"/>
      <c r="H2" s="126"/>
      <c r="I2" s="126"/>
      <c r="J2" s="126"/>
      <c r="K2" s="126"/>
    </row>
    <row r="3" spans="1:11" ht="24.75" customHeight="1">
      <c r="A3" s="125"/>
      <c r="B3" s="125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 customHeight="1">
      <c r="A4" s="127" t="s">
        <v>30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32.25" customHeight="1">
      <c r="A6" s="128" t="s">
        <v>1</v>
      </c>
      <c r="B6" s="128" t="s">
        <v>2</v>
      </c>
      <c r="C6" s="117" t="s">
        <v>3</v>
      </c>
      <c r="D6" s="117" t="s">
        <v>4</v>
      </c>
      <c r="E6" s="3" t="s">
        <v>5</v>
      </c>
      <c r="F6" s="114" t="s">
        <v>6</v>
      </c>
      <c r="G6" s="114" t="s">
        <v>7</v>
      </c>
      <c r="H6" s="114" t="s">
        <v>8</v>
      </c>
      <c r="I6" s="4" t="s">
        <v>9</v>
      </c>
      <c r="J6" s="118" t="s">
        <v>10</v>
      </c>
      <c r="K6" s="119" t="s">
        <v>11</v>
      </c>
    </row>
    <row r="7" spans="1:11" ht="56.25" customHeight="1">
      <c r="A7" s="128"/>
      <c r="B7" s="128"/>
      <c r="C7" s="117"/>
      <c r="D7" s="117"/>
      <c r="E7" s="5" t="s">
        <v>12</v>
      </c>
      <c r="F7" s="114"/>
      <c r="G7" s="114"/>
      <c r="H7" s="114"/>
      <c r="I7" s="6" t="s">
        <v>13</v>
      </c>
      <c r="J7" s="118"/>
      <c r="K7" s="119"/>
    </row>
    <row r="8" spans="1:11" ht="31.5" customHeight="1">
      <c r="A8" s="77">
        <v>1</v>
      </c>
      <c r="B8" s="91" t="s">
        <v>25</v>
      </c>
      <c r="C8" s="112" t="s">
        <v>14</v>
      </c>
      <c r="D8" s="134" t="s">
        <v>15</v>
      </c>
      <c r="E8" s="42">
        <v>2017</v>
      </c>
      <c r="F8" s="113">
        <v>0</v>
      </c>
      <c r="G8" s="86">
        <v>1000000</v>
      </c>
      <c r="H8" s="86">
        <f>128745+215695</f>
        <v>344440</v>
      </c>
      <c r="I8" s="86">
        <f>H8</f>
        <v>344440</v>
      </c>
      <c r="J8" s="86">
        <f>G8-H8</f>
        <v>655560</v>
      </c>
      <c r="K8" s="107"/>
    </row>
    <row r="9" spans="1:11" ht="25.5" customHeight="1">
      <c r="A9" s="77"/>
      <c r="B9" s="91"/>
      <c r="C9" s="112"/>
      <c r="D9" s="134"/>
      <c r="E9" s="42">
        <v>2021</v>
      </c>
      <c r="F9" s="113"/>
      <c r="G9" s="86"/>
      <c r="H9" s="86"/>
      <c r="I9" s="86"/>
      <c r="J9" s="86"/>
      <c r="K9" s="108"/>
    </row>
    <row r="10" spans="1:11" ht="20.25" customHeight="1">
      <c r="A10" s="77">
        <v>2</v>
      </c>
      <c r="B10" s="83" t="s">
        <v>23</v>
      </c>
      <c r="C10" s="77">
        <v>600</v>
      </c>
      <c r="D10" s="115">
        <v>60016</v>
      </c>
      <c r="E10" s="22">
        <v>2016</v>
      </c>
      <c r="F10" s="116">
        <v>0</v>
      </c>
      <c r="G10" s="62">
        <v>227380</v>
      </c>
      <c r="H10" s="62">
        <v>7380</v>
      </c>
      <c r="I10" s="62">
        <v>7380</v>
      </c>
      <c r="J10" s="62">
        <v>220000</v>
      </c>
      <c r="K10" s="64"/>
    </row>
    <row r="11" spans="1:11" ht="13.5" customHeight="1">
      <c r="A11" s="77"/>
      <c r="B11" s="83"/>
      <c r="C11" s="77"/>
      <c r="D11" s="115"/>
      <c r="E11" s="22">
        <v>2019</v>
      </c>
      <c r="F11" s="116"/>
      <c r="G11" s="62"/>
      <c r="H11" s="62"/>
      <c r="I11" s="62"/>
      <c r="J11" s="62"/>
      <c r="K11" s="64"/>
    </row>
    <row r="12" spans="1:11" ht="31.5" customHeight="1">
      <c r="A12" s="20">
        <v>3</v>
      </c>
      <c r="B12" s="21" t="s">
        <v>26</v>
      </c>
      <c r="C12" s="20">
        <v>600</v>
      </c>
      <c r="D12" s="25">
        <v>60016</v>
      </c>
      <c r="E12" s="22">
        <v>2017</v>
      </c>
      <c r="F12" s="23">
        <v>0</v>
      </c>
      <c r="G12" s="24">
        <v>13739.1</v>
      </c>
      <c r="H12" s="24">
        <f>G12</f>
        <v>13739.1</v>
      </c>
      <c r="I12" s="24">
        <f>H12</f>
        <v>13739.1</v>
      </c>
      <c r="J12" s="24">
        <v>0</v>
      </c>
      <c r="K12" s="26"/>
    </row>
    <row r="13" spans="1:11" ht="31.5" customHeight="1">
      <c r="A13" s="20">
        <v>4</v>
      </c>
      <c r="B13" s="21" t="s">
        <v>42</v>
      </c>
      <c r="C13" s="20">
        <v>600</v>
      </c>
      <c r="D13" s="25">
        <v>60016</v>
      </c>
      <c r="E13" s="22">
        <v>2017</v>
      </c>
      <c r="F13" s="23">
        <v>0</v>
      </c>
      <c r="G13" s="24">
        <v>18399.57</v>
      </c>
      <c r="H13" s="24">
        <v>18399.57</v>
      </c>
      <c r="I13" s="24">
        <v>18399.57</v>
      </c>
      <c r="J13" s="24">
        <v>0</v>
      </c>
      <c r="K13" s="26"/>
    </row>
    <row r="14" spans="1:11" ht="31.5" customHeight="1">
      <c r="A14" s="20">
        <v>5</v>
      </c>
      <c r="B14" s="43" t="s">
        <v>31</v>
      </c>
      <c r="C14" s="41">
        <v>600</v>
      </c>
      <c r="D14" s="44">
        <v>60016</v>
      </c>
      <c r="E14" s="42">
        <v>2017</v>
      </c>
      <c r="F14" s="45">
        <v>0</v>
      </c>
      <c r="G14" s="46">
        <v>220000</v>
      </c>
      <c r="H14" s="46">
        <v>4305</v>
      </c>
      <c r="I14" s="46">
        <v>4305</v>
      </c>
      <c r="J14" s="46">
        <v>215695</v>
      </c>
      <c r="K14" s="47"/>
    </row>
    <row r="15" spans="1:11" ht="61.5" customHeight="1">
      <c r="A15" s="7">
        <v>6</v>
      </c>
      <c r="B15" s="8" t="s">
        <v>24</v>
      </c>
      <c r="C15" s="7">
        <v>600</v>
      </c>
      <c r="D15" s="15">
        <v>60078</v>
      </c>
      <c r="E15" s="9">
        <v>2017</v>
      </c>
      <c r="F15" s="16">
        <v>0</v>
      </c>
      <c r="G15" s="19">
        <v>16255</v>
      </c>
      <c r="H15" s="19">
        <v>16255</v>
      </c>
      <c r="I15" s="19">
        <v>16255</v>
      </c>
      <c r="J15" s="19">
        <v>0</v>
      </c>
      <c r="K15" s="10"/>
    </row>
    <row r="16" spans="1:11" ht="22.5" customHeight="1">
      <c r="A16" s="74">
        <v>7</v>
      </c>
      <c r="B16" s="102" t="s">
        <v>41</v>
      </c>
      <c r="C16" s="51">
        <v>600</v>
      </c>
      <c r="D16" s="51">
        <v>60078</v>
      </c>
      <c r="E16" s="53">
        <v>2017</v>
      </c>
      <c r="F16" s="55">
        <v>0</v>
      </c>
      <c r="G16" s="55">
        <f>H16</f>
        <v>527910</v>
      </c>
      <c r="H16" s="55">
        <f>I16+I17</f>
        <v>527910</v>
      </c>
      <c r="I16" s="48">
        <v>467910</v>
      </c>
      <c r="J16" s="55">
        <v>0</v>
      </c>
      <c r="K16" s="105"/>
    </row>
    <row r="17" spans="1:11" ht="36.75" customHeight="1">
      <c r="A17" s="101"/>
      <c r="B17" s="103"/>
      <c r="C17" s="52"/>
      <c r="D17" s="52"/>
      <c r="E17" s="54"/>
      <c r="F17" s="56"/>
      <c r="G17" s="56"/>
      <c r="H17" s="56"/>
      <c r="I17" s="48">
        <v>60000</v>
      </c>
      <c r="J17" s="56"/>
      <c r="K17" s="106"/>
    </row>
    <row r="18" spans="1:11" ht="36" customHeight="1">
      <c r="A18" s="78">
        <v>8</v>
      </c>
      <c r="B18" s="130" t="s">
        <v>34</v>
      </c>
      <c r="C18" s="78">
        <v>600</v>
      </c>
      <c r="D18" s="78">
        <v>60078</v>
      </c>
      <c r="E18" s="136">
        <v>2017</v>
      </c>
      <c r="F18" s="80">
        <v>0</v>
      </c>
      <c r="G18" s="132">
        <v>472000</v>
      </c>
      <c r="H18" s="132">
        <f>I18+I19</f>
        <v>472000</v>
      </c>
      <c r="I18" s="24">
        <v>372000</v>
      </c>
      <c r="J18" s="80">
        <v>0</v>
      </c>
      <c r="K18" s="121"/>
    </row>
    <row r="19" spans="1:11" ht="32.25" customHeight="1">
      <c r="A19" s="129"/>
      <c r="B19" s="131"/>
      <c r="C19" s="129"/>
      <c r="D19" s="129"/>
      <c r="E19" s="137"/>
      <c r="F19" s="135"/>
      <c r="G19" s="133"/>
      <c r="H19" s="133"/>
      <c r="I19" s="24">
        <v>100000</v>
      </c>
      <c r="J19" s="135"/>
      <c r="K19" s="122"/>
    </row>
    <row r="20" spans="1:11" s="11" customFormat="1" ht="28.5" customHeight="1">
      <c r="A20" s="73">
        <v>9</v>
      </c>
      <c r="B20" s="83" t="s">
        <v>27</v>
      </c>
      <c r="C20" s="77">
        <v>600</v>
      </c>
      <c r="D20" s="77">
        <v>60016</v>
      </c>
      <c r="E20" s="89">
        <v>2017</v>
      </c>
      <c r="F20" s="79">
        <v>2110</v>
      </c>
      <c r="G20" s="62">
        <f>437651.56+2099.42</f>
        <v>439750.98</v>
      </c>
      <c r="H20" s="62">
        <f>I20+I21</f>
        <v>437640.98</v>
      </c>
      <c r="I20" s="24">
        <v>284925</v>
      </c>
      <c r="J20" s="62">
        <v>0</v>
      </c>
      <c r="K20" s="64"/>
    </row>
    <row r="21" spans="1:11" s="11" customFormat="1" ht="39.75" customHeight="1">
      <c r="A21" s="73"/>
      <c r="B21" s="83"/>
      <c r="C21" s="77"/>
      <c r="D21" s="77"/>
      <c r="E21" s="89"/>
      <c r="F21" s="79"/>
      <c r="G21" s="62"/>
      <c r="H21" s="62"/>
      <c r="I21" s="24">
        <f>150616.56+2099.42</f>
        <v>152715.98</v>
      </c>
      <c r="J21" s="62"/>
      <c r="K21" s="64"/>
    </row>
    <row r="22" spans="1:11" ht="30.75" customHeight="1">
      <c r="A22" s="104">
        <v>10</v>
      </c>
      <c r="B22" s="83" t="s">
        <v>16</v>
      </c>
      <c r="C22" s="77">
        <v>700</v>
      </c>
      <c r="D22" s="77">
        <v>70005</v>
      </c>
      <c r="E22" s="22">
        <v>2016</v>
      </c>
      <c r="F22" s="79">
        <v>35100</v>
      </c>
      <c r="G22" s="62">
        <v>1100000</v>
      </c>
      <c r="H22" s="62">
        <v>1064900</v>
      </c>
      <c r="I22" s="24">
        <v>850248</v>
      </c>
      <c r="J22" s="62">
        <v>0</v>
      </c>
      <c r="K22" s="96"/>
    </row>
    <row r="23" spans="1:11" ht="42" customHeight="1">
      <c r="A23" s="104"/>
      <c r="B23" s="83"/>
      <c r="C23" s="77"/>
      <c r="D23" s="77"/>
      <c r="E23" s="22">
        <v>2017</v>
      </c>
      <c r="F23" s="79"/>
      <c r="G23" s="62"/>
      <c r="H23" s="62"/>
      <c r="I23" s="24">
        <v>214652</v>
      </c>
      <c r="J23" s="62"/>
      <c r="K23" s="96"/>
    </row>
    <row r="24" spans="1:11" ht="27" customHeight="1">
      <c r="A24" s="88">
        <v>11</v>
      </c>
      <c r="B24" s="83" t="s">
        <v>40</v>
      </c>
      <c r="C24" s="77">
        <v>700</v>
      </c>
      <c r="D24" s="77">
        <v>70005</v>
      </c>
      <c r="E24" s="22">
        <v>2016</v>
      </c>
      <c r="F24" s="79">
        <v>42000</v>
      </c>
      <c r="G24" s="62">
        <f>2049977.15+F24</f>
        <v>2091977.15</v>
      </c>
      <c r="H24" s="62">
        <v>1170527.15</v>
      </c>
      <c r="I24" s="24">
        <v>993457.52</v>
      </c>
      <c r="J24" s="62">
        <v>879450</v>
      </c>
      <c r="K24" s="82"/>
    </row>
    <row r="25" spans="1:11" ht="25.5" customHeight="1">
      <c r="A25" s="88"/>
      <c r="B25" s="83"/>
      <c r="C25" s="77"/>
      <c r="D25" s="77"/>
      <c r="E25" s="22">
        <v>2018</v>
      </c>
      <c r="F25" s="79"/>
      <c r="G25" s="62"/>
      <c r="H25" s="62"/>
      <c r="I25" s="24">
        <v>177069.63</v>
      </c>
      <c r="J25" s="62"/>
      <c r="K25" s="82"/>
    </row>
    <row r="26" spans="1:11" ht="18.75" customHeight="1" hidden="1">
      <c r="A26" s="98" t="s">
        <v>17</v>
      </c>
      <c r="B26" s="99" t="s">
        <v>18</v>
      </c>
      <c r="C26" s="100"/>
      <c r="D26" s="100"/>
      <c r="E26" s="27"/>
      <c r="F26" s="109"/>
      <c r="G26" s="94"/>
      <c r="H26" s="94"/>
      <c r="I26" s="28"/>
      <c r="J26" s="94"/>
      <c r="K26" s="93"/>
    </row>
    <row r="27" spans="1:11" ht="27.75" customHeight="1" hidden="1">
      <c r="A27" s="98"/>
      <c r="B27" s="99"/>
      <c r="C27" s="100"/>
      <c r="D27" s="100"/>
      <c r="E27" s="27"/>
      <c r="F27" s="109"/>
      <c r="G27" s="94"/>
      <c r="H27" s="94"/>
      <c r="I27" s="28"/>
      <c r="J27" s="94"/>
      <c r="K27" s="93"/>
    </row>
    <row r="28" spans="1:11" ht="17.25" customHeight="1">
      <c r="A28" s="95">
        <v>12</v>
      </c>
      <c r="B28" s="83" t="s">
        <v>28</v>
      </c>
      <c r="C28" s="77">
        <v>700</v>
      </c>
      <c r="D28" s="77">
        <v>70005</v>
      </c>
      <c r="E28" s="20">
        <v>2016</v>
      </c>
      <c r="F28" s="84">
        <v>0</v>
      </c>
      <c r="G28" s="71">
        <v>750000</v>
      </c>
      <c r="H28" s="71">
        <v>25000</v>
      </c>
      <c r="I28" s="30">
        <v>21250</v>
      </c>
      <c r="J28" s="71">
        <v>725000</v>
      </c>
      <c r="K28" s="72"/>
    </row>
    <row r="29" spans="1:11" ht="59.25" customHeight="1">
      <c r="A29" s="95"/>
      <c r="B29" s="83"/>
      <c r="C29" s="77"/>
      <c r="D29" s="77"/>
      <c r="E29" s="20">
        <v>2019</v>
      </c>
      <c r="F29" s="84"/>
      <c r="G29" s="71"/>
      <c r="H29" s="71"/>
      <c r="I29" s="30">
        <f>H28-I28</f>
        <v>3750</v>
      </c>
      <c r="J29" s="71"/>
      <c r="K29" s="72"/>
    </row>
    <row r="30" spans="1:11" ht="15.75" customHeight="1">
      <c r="A30" s="97">
        <v>13</v>
      </c>
      <c r="B30" s="83" t="s">
        <v>36</v>
      </c>
      <c r="C30" s="77">
        <v>750</v>
      </c>
      <c r="D30" s="77">
        <v>75023</v>
      </c>
      <c r="E30" s="20">
        <v>2016</v>
      </c>
      <c r="F30" s="84">
        <v>10000</v>
      </c>
      <c r="G30" s="71">
        <v>310000</v>
      </c>
      <c r="H30" s="62">
        <v>300000</v>
      </c>
      <c r="I30" s="30">
        <v>255000</v>
      </c>
      <c r="J30" s="62">
        <v>0</v>
      </c>
      <c r="K30" s="64"/>
    </row>
    <row r="31" spans="1:11" ht="14.25" customHeight="1">
      <c r="A31" s="97"/>
      <c r="B31" s="83"/>
      <c r="C31" s="77"/>
      <c r="D31" s="77"/>
      <c r="E31" s="20">
        <v>2017</v>
      </c>
      <c r="F31" s="84"/>
      <c r="G31" s="71"/>
      <c r="H31" s="62"/>
      <c r="I31" s="30">
        <f>H30-I30</f>
        <v>45000</v>
      </c>
      <c r="J31" s="62"/>
      <c r="K31" s="64"/>
    </row>
    <row r="32" spans="1:11" s="12" customFormat="1" ht="51" customHeight="1">
      <c r="A32" s="7">
        <v>14</v>
      </c>
      <c r="B32" s="21" t="s">
        <v>19</v>
      </c>
      <c r="C32" s="20">
        <v>750</v>
      </c>
      <c r="D32" s="20">
        <v>75023</v>
      </c>
      <c r="E32" s="20">
        <v>2017</v>
      </c>
      <c r="F32" s="29">
        <v>0</v>
      </c>
      <c r="G32" s="30">
        <v>80000</v>
      </c>
      <c r="H32" s="24">
        <v>8733</v>
      </c>
      <c r="I32" s="30">
        <v>8733</v>
      </c>
      <c r="J32" s="24">
        <f>G32-I32</f>
        <v>71267</v>
      </c>
      <c r="K32" s="26"/>
    </row>
    <row r="33" spans="1:11" ht="24.75" customHeight="1">
      <c r="A33" s="20">
        <v>15</v>
      </c>
      <c r="B33" s="49" t="s">
        <v>39</v>
      </c>
      <c r="C33" s="20">
        <v>750</v>
      </c>
      <c r="D33" s="20">
        <v>75023</v>
      </c>
      <c r="E33" s="20">
        <v>2017</v>
      </c>
      <c r="F33" s="29">
        <v>0</v>
      </c>
      <c r="G33" s="30">
        <v>17000</v>
      </c>
      <c r="H33" s="30">
        <v>17000</v>
      </c>
      <c r="I33" s="30">
        <v>17000</v>
      </c>
      <c r="J33" s="30">
        <v>0</v>
      </c>
      <c r="K33" s="22"/>
    </row>
    <row r="34" spans="1:11" ht="28.5" customHeight="1">
      <c r="A34" s="73">
        <v>16</v>
      </c>
      <c r="B34" s="83" t="s">
        <v>38</v>
      </c>
      <c r="C34" s="77">
        <v>900</v>
      </c>
      <c r="D34" s="77">
        <v>90095</v>
      </c>
      <c r="E34" s="20">
        <v>2016</v>
      </c>
      <c r="F34" s="84">
        <v>63000</v>
      </c>
      <c r="G34" s="71">
        <v>2500000</v>
      </c>
      <c r="H34" s="62">
        <v>40000</v>
      </c>
      <c r="I34" s="30">
        <v>34000</v>
      </c>
      <c r="J34" s="62">
        <v>2397000</v>
      </c>
      <c r="K34" s="64"/>
    </row>
    <row r="35" spans="1:11" ht="34.5" customHeight="1">
      <c r="A35" s="73"/>
      <c r="B35" s="83"/>
      <c r="C35" s="77"/>
      <c r="D35" s="77"/>
      <c r="E35" s="20">
        <v>2020</v>
      </c>
      <c r="F35" s="84"/>
      <c r="G35" s="71"/>
      <c r="H35" s="62"/>
      <c r="I35" s="30">
        <f>H34-I34</f>
        <v>6000</v>
      </c>
      <c r="J35" s="62"/>
      <c r="K35" s="64"/>
    </row>
    <row r="36" spans="1:11" ht="36" customHeight="1">
      <c r="A36" s="73">
        <v>17</v>
      </c>
      <c r="B36" s="83" t="s">
        <v>29</v>
      </c>
      <c r="C36" s="77">
        <v>900</v>
      </c>
      <c r="D36" s="77">
        <v>90001</v>
      </c>
      <c r="E36" s="20">
        <v>2015</v>
      </c>
      <c r="F36" s="84">
        <v>178711</v>
      </c>
      <c r="G36" s="71">
        <v>234436</v>
      </c>
      <c r="H36" s="62">
        <v>20264</v>
      </c>
      <c r="I36" s="71">
        <v>20264</v>
      </c>
      <c r="J36" s="62">
        <v>35461</v>
      </c>
      <c r="K36" s="64"/>
    </row>
    <row r="37" spans="1:11" ht="33.75" customHeight="1">
      <c r="A37" s="73"/>
      <c r="B37" s="83"/>
      <c r="C37" s="77"/>
      <c r="D37" s="77"/>
      <c r="E37" s="77">
        <v>2019</v>
      </c>
      <c r="F37" s="84"/>
      <c r="G37" s="71"/>
      <c r="H37" s="62"/>
      <c r="I37" s="71"/>
      <c r="J37" s="62"/>
      <c r="K37" s="64"/>
    </row>
    <row r="38" spans="1:11" ht="1.5" customHeight="1">
      <c r="A38" s="73"/>
      <c r="B38" s="83"/>
      <c r="C38" s="77"/>
      <c r="D38" s="77"/>
      <c r="E38" s="77"/>
      <c r="F38" s="84"/>
      <c r="G38" s="71"/>
      <c r="H38" s="62"/>
      <c r="I38" s="71"/>
      <c r="J38" s="62"/>
      <c r="K38" s="64"/>
    </row>
    <row r="39" spans="1:11" ht="33" customHeight="1">
      <c r="A39" s="90">
        <v>18</v>
      </c>
      <c r="B39" s="91" t="s">
        <v>20</v>
      </c>
      <c r="C39" s="87">
        <v>900</v>
      </c>
      <c r="D39" s="87">
        <v>90001</v>
      </c>
      <c r="E39" s="87">
        <v>2017</v>
      </c>
      <c r="F39" s="92">
        <v>0</v>
      </c>
      <c r="G39" s="85">
        <v>21000</v>
      </c>
      <c r="H39" s="86">
        <f>12000+6000+3000</f>
        <v>21000</v>
      </c>
      <c r="I39" s="85">
        <f>H39</f>
        <v>21000</v>
      </c>
      <c r="J39" s="86">
        <v>0</v>
      </c>
      <c r="K39" s="87"/>
    </row>
    <row r="40" spans="1:11" ht="1.5" customHeight="1">
      <c r="A40" s="90"/>
      <c r="B40" s="91"/>
      <c r="C40" s="87"/>
      <c r="D40" s="87"/>
      <c r="E40" s="87">
        <v>2014</v>
      </c>
      <c r="F40" s="92"/>
      <c r="G40" s="85"/>
      <c r="H40" s="86"/>
      <c r="I40" s="85"/>
      <c r="J40" s="86"/>
      <c r="K40" s="87"/>
    </row>
    <row r="41" spans="1:11" ht="15.75" customHeight="1">
      <c r="A41" s="88">
        <v>19</v>
      </c>
      <c r="B41" s="83" t="s">
        <v>21</v>
      </c>
      <c r="C41" s="89">
        <v>900</v>
      </c>
      <c r="D41" s="89">
        <v>90005</v>
      </c>
      <c r="E41" s="77">
        <v>2017</v>
      </c>
      <c r="F41" s="79">
        <v>0</v>
      </c>
      <c r="G41" s="62">
        <v>10000</v>
      </c>
      <c r="H41" s="62">
        <v>10000</v>
      </c>
      <c r="I41" s="81">
        <v>10000</v>
      </c>
      <c r="J41" s="62">
        <f>G41-H41</f>
        <v>0</v>
      </c>
      <c r="K41" s="82"/>
    </row>
    <row r="42" spans="1:11" ht="0.75" customHeight="1">
      <c r="A42" s="88"/>
      <c r="B42" s="83"/>
      <c r="C42" s="89"/>
      <c r="D42" s="89"/>
      <c r="E42" s="77"/>
      <c r="F42" s="79"/>
      <c r="G42" s="62"/>
      <c r="H42" s="62"/>
      <c r="I42" s="123"/>
      <c r="J42" s="62"/>
      <c r="K42" s="82"/>
    </row>
    <row r="43" spans="1:11" ht="16.5" customHeight="1">
      <c r="A43" s="88"/>
      <c r="B43" s="83"/>
      <c r="C43" s="89"/>
      <c r="D43" s="89"/>
      <c r="E43" s="77"/>
      <c r="F43" s="79"/>
      <c r="G43" s="62"/>
      <c r="H43" s="62"/>
      <c r="I43" s="124"/>
      <c r="J43" s="62"/>
      <c r="K43" s="82"/>
    </row>
    <row r="44" spans="1:11" ht="17.25" customHeight="1">
      <c r="A44" s="73">
        <v>20</v>
      </c>
      <c r="B44" s="83" t="s">
        <v>37</v>
      </c>
      <c r="C44" s="77">
        <v>900</v>
      </c>
      <c r="D44" s="77">
        <v>90095</v>
      </c>
      <c r="E44" s="20">
        <v>2017</v>
      </c>
      <c r="F44" s="84">
        <v>0</v>
      </c>
      <c r="G44" s="71">
        <v>900000</v>
      </c>
      <c r="H44" s="71">
        <v>100000</v>
      </c>
      <c r="I44" s="30">
        <v>85000</v>
      </c>
      <c r="J44" s="71">
        <f>G44-H44</f>
        <v>800000</v>
      </c>
      <c r="K44" s="72"/>
    </row>
    <row r="45" spans="1:11" ht="13.5" customHeight="1">
      <c r="A45" s="73"/>
      <c r="B45" s="83"/>
      <c r="C45" s="77"/>
      <c r="D45" s="77"/>
      <c r="E45" s="20">
        <v>2019</v>
      </c>
      <c r="F45" s="84"/>
      <c r="G45" s="71"/>
      <c r="H45" s="71"/>
      <c r="I45" s="30">
        <f>H44-I44</f>
        <v>15000</v>
      </c>
      <c r="J45" s="71"/>
      <c r="K45" s="72"/>
    </row>
    <row r="46" spans="1:11" ht="24" customHeight="1">
      <c r="A46" s="73">
        <v>21</v>
      </c>
      <c r="B46" s="75" t="s">
        <v>35</v>
      </c>
      <c r="C46" s="77">
        <v>900</v>
      </c>
      <c r="D46" s="77">
        <v>90095</v>
      </c>
      <c r="E46" s="31">
        <v>2017</v>
      </c>
      <c r="F46" s="79">
        <v>40590</v>
      </c>
      <c r="G46" s="62">
        <f>288118+F46</f>
        <v>328708</v>
      </c>
      <c r="H46" s="71">
        <v>8118</v>
      </c>
      <c r="I46" s="62">
        <v>8118</v>
      </c>
      <c r="J46" s="62">
        <f>G46-I46-F46</f>
        <v>280000</v>
      </c>
      <c r="K46" s="64"/>
    </row>
    <row r="47" spans="1:11" s="11" customFormat="1" ht="22.5" customHeight="1">
      <c r="A47" s="74"/>
      <c r="B47" s="76"/>
      <c r="C47" s="78"/>
      <c r="D47" s="78"/>
      <c r="E47" s="32">
        <v>2018</v>
      </c>
      <c r="F47" s="80"/>
      <c r="G47" s="63"/>
      <c r="H47" s="81"/>
      <c r="I47" s="63"/>
      <c r="J47" s="63"/>
      <c r="K47" s="64"/>
    </row>
    <row r="48" spans="1:11" s="11" customFormat="1" ht="33.75" customHeight="1">
      <c r="A48" s="110">
        <v>22</v>
      </c>
      <c r="B48" s="120" t="s">
        <v>33</v>
      </c>
      <c r="C48" s="110">
        <v>900</v>
      </c>
      <c r="D48" s="110">
        <v>90095</v>
      </c>
      <c r="E48" s="35">
        <v>2017</v>
      </c>
      <c r="F48" s="111">
        <v>0</v>
      </c>
      <c r="G48" s="57">
        <v>120000</v>
      </c>
      <c r="H48" s="70">
        <v>11881.8</v>
      </c>
      <c r="I48" s="57">
        <f>H48</f>
        <v>11881.8</v>
      </c>
      <c r="J48" s="57">
        <v>108118.2</v>
      </c>
      <c r="K48" s="39"/>
    </row>
    <row r="49" spans="1:11" s="11" customFormat="1" ht="25.5" customHeight="1">
      <c r="A49" s="110"/>
      <c r="B49" s="120"/>
      <c r="C49" s="110"/>
      <c r="D49" s="110"/>
      <c r="E49" s="35">
        <v>2018</v>
      </c>
      <c r="F49" s="111"/>
      <c r="G49" s="57"/>
      <c r="H49" s="70"/>
      <c r="I49" s="57"/>
      <c r="J49" s="57"/>
      <c r="K49" s="39"/>
    </row>
    <row r="50" spans="1:11" s="11" customFormat="1" ht="48" customHeight="1">
      <c r="A50" s="34">
        <v>23</v>
      </c>
      <c r="B50" s="33" t="s">
        <v>32</v>
      </c>
      <c r="C50" s="34">
        <v>900</v>
      </c>
      <c r="D50" s="34">
        <v>90095</v>
      </c>
      <c r="E50" s="35">
        <v>2017</v>
      </c>
      <c r="F50" s="36">
        <v>0</v>
      </c>
      <c r="G50" s="37">
        <f>82169.91-6000-0.06</f>
        <v>76169.85</v>
      </c>
      <c r="H50" s="38">
        <f>G50</f>
        <v>76169.85</v>
      </c>
      <c r="I50" s="37">
        <f>H50</f>
        <v>76169.85</v>
      </c>
      <c r="J50" s="37">
        <v>0</v>
      </c>
      <c r="K50" s="40"/>
    </row>
    <row r="51" spans="1:11" ht="18" customHeight="1">
      <c r="A51" s="65" t="s">
        <v>22</v>
      </c>
      <c r="B51" s="65"/>
      <c r="C51" s="65"/>
      <c r="D51" s="65"/>
      <c r="E51" s="65"/>
      <c r="F51" s="66">
        <f>SUM(F8:F50)</f>
        <v>371511</v>
      </c>
      <c r="G51" s="67">
        <f>SUM(G8:G50)</f>
        <v>11474725.65</v>
      </c>
      <c r="H51" s="67">
        <f>SUM(H8:H50)</f>
        <v>4715663.449999999</v>
      </c>
      <c r="I51" s="17">
        <f>I16+I18+I20+I22+I24+I28+I30+I34+I44</f>
        <v>3363790.52</v>
      </c>
      <c r="J51" s="67">
        <f>SUM(J8:J50)</f>
        <v>6387551.2</v>
      </c>
      <c r="K51" s="68"/>
    </row>
    <row r="52" spans="1:11" ht="29.25" customHeight="1">
      <c r="A52" s="65"/>
      <c r="B52" s="65"/>
      <c r="C52" s="65"/>
      <c r="D52" s="65"/>
      <c r="E52" s="65"/>
      <c r="F52" s="66"/>
      <c r="G52" s="67"/>
      <c r="H52" s="67"/>
      <c r="I52" s="18">
        <f>I8+I10+I12+I14+I15+I17+I19+I21+I23+I25+I29+I31+I32+I33+I35+I36+I39+I41+I45+I46+I48+I50</f>
        <v>1333473.36</v>
      </c>
      <c r="J52" s="67"/>
      <c r="K52" s="69"/>
    </row>
    <row r="57" spans="1:11" ht="15">
      <c r="A57" s="13"/>
      <c r="B57" s="13"/>
      <c r="C57" s="13"/>
      <c r="D57" s="13"/>
      <c r="E57" s="13"/>
      <c r="F57" s="14"/>
      <c r="G57" s="14"/>
      <c r="H57" s="14"/>
      <c r="I57" s="14"/>
      <c r="J57" s="14"/>
      <c r="K57" s="13"/>
    </row>
    <row r="58" spans="1:11" ht="15">
      <c r="A58" s="13"/>
      <c r="B58" s="13"/>
      <c r="C58" s="13"/>
      <c r="D58" s="13"/>
      <c r="E58" s="13"/>
      <c r="F58" s="14"/>
      <c r="G58" s="14"/>
      <c r="H58" s="14"/>
      <c r="I58" s="14"/>
      <c r="J58" s="14"/>
      <c r="K58" s="13"/>
    </row>
    <row r="59" spans="1:11" ht="15">
      <c r="A59" s="60"/>
      <c r="B59" s="61"/>
      <c r="C59" s="60"/>
      <c r="D59" s="60"/>
      <c r="E59" s="60"/>
      <c r="F59" s="50"/>
      <c r="G59" s="58"/>
      <c r="H59" s="59"/>
      <c r="I59" s="58"/>
      <c r="J59" s="59"/>
      <c r="K59" s="13"/>
    </row>
    <row r="60" spans="1:11" ht="15">
      <c r="A60" s="60"/>
      <c r="B60" s="61"/>
      <c r="C60" s="60"/>
      <c r="D60" s="60"/>
      <c r="E60" s="60"/>
      <c r="F60" s="50"/>
      <c r="G60" s="58"/>
      <c r="H60" s="59"/>
      <c r="I60" s="58"/>
      <c r="J60" s="59"/>
      <c r="K60" s="13"/>
    </row>
    <row r="61" spans="1:11" ht="15">
      <c r="A61" s="13"/>
      <c r="B61" s="13"/>
      <c r="C61" s="13"/>
      <c r="D61" s="13"/>
      <c r="E61" s="13"/>
      <c r="F61" s="14"/>
      <c r="G61" s="14"/>
      <c r="H61" s="14"/>
      <c r="I61" s="14"/>
      <c r="J61" s="14"/>
      <c r="K61" s="13"/>
    </row>
  </sheetData>
  <sheetProtection selectLockedCells="1" selectUnlockedCells="1"/>
  <mergeCells count="193">
    <mergeCell ref="F18:F19"/>
    <mergeCell ref="J8:J9"/>
    <mergeCell ref="H16:H17"/>
    <mergeCell ref="A2:B3"/>
    <mergeCell ref="C2:K3"/>
    <mergeCell ref="A4:K5"/>
    <mergeCell ref="A6:A7"/>
    <mergeCell ref="B6:B7"/>
    <mergeCell ref="A18:A19"/>
    <mergeCell ref="B18:B19"/>
    <mergeCell ref="C18:C19"/>
    <mergeCell ref="D18:D19"/>
    <mergeCell ref="C6:C7"/>
    <mergeCell ref="K6:K7"/>
    <mergeCell ref="B48:B49"/>
    <mergeCell ref="H10:H11"/>
    <mergeCell ref="I10:I11"/>
    <mergeCell ref="H8:H9"/>
    <mergeCell ref="I8:I9"/>
    <mergeCell ref="K18:K19"/>
    <mergeCell ref="H6:H7"/>
    <mergeCell ref="I41:I43"/>
    <mergeCell ref="G18:G19"/>
    <mergeCell ref="G6:G7"/>
    <mergeCell ref="D10:D11"/>
    <mergeCell ref="F10:F11"/>
    <mergeCell ref="D6:D7"/>
    <mergeCell ref="F6:F7"/>
    <mergeCell ref="J6:J7"/>
    <mergeCell ref="D8:D9"/>
    <mergeCell ref="H28:H29"/>
    <mergeCell ref="H34:H35"/>
    <mergeCell ref="H39:H40"/>
    <mergeCell ref="A8:A9"/>
    <mergeCell ref="B8:B9"/>
    <mergeCell ref="C8:C9"/>
    <mergeCell ref="G10:G11"/>
    <mergeCell ref="F8:F9"/>
    <mergeCell ref="H18:H19"/>
    <mergeCell ref="E18:E19"/>
    <mergeCell ref="J30:J31"/>
    <mergeCell ref="H36:H38"/>
    <mergeCell ref="A48:A49"/>
    <mergeCell ref="C48:C49"/>
    <mergeCell ref="D48:D49"/>
    <mergeCell ref="F48:F49"/>
    <mergeCell ref="G48:G49"/>
    <mergeCell ref="G22:G23"/>
    <mergeCell ref="G8:G9"/>
    <mergeCell ref="F20:F21"/>
    <mergeCell ref="G20:G21"/>
    <mergeCell ref="J10:J11"/>
    <mergeCell ref="F26:F27"/>
    <mergeCell ref="G26:G27"/>
    <mergeCell ref="H24:H25"/>
    <mergeCell ref="H26:H27"/>
    <mergeCell ref="J18:J19"/>
    <mergeCell ref="K10:K11"/>
    <mergeCell ref="J16:J17"/>
    <mergeCell ref="K16:K17"/>
    <mergeCell ref="H22:H23"/>
    <mergeCell ref="K8:K9"/>
    <mergeCell ref="A20:A21"/>
    <mergeCell ref="B20:B21"/>
    <mergeCell ref="C20:C21"/>
    <mergeCell ref="D20:D21"/>
    <mergeCell ref="E20:E21"/>
    <mergeCell ref="A10:A11"/>
    <mergeCell ref="B10:B11"/>
    <mergeCell ref="C10:C11"/>
    <mergeCell ref="A16:A17"/>
    <mergeCell ref="B16:B17"/>
    <mergeCell ref="K24:K25"/>
    <mergeCell ref="J20:J21"/>
    <mergeCell ref="K20:K21"/>
    <mergeCell ref="A22:A23"/>
    <mergeCell ref="B22:B23"/>
    <mergeCell ref="C22:C23"/>
    <mergeCell ref="D22:D23"/>
    <mergeCell ref="F22:F23"/>
    <mergeCell ref="J22:J23"/>
    <mergeCell ref="H20:H21"/>
    <mergeCell ref="A30:A31"/>
    <mergeCell ref="A26:A27"/>
    <mergeCell ref="B26:B27"/>
    <mergeCell ref="C26:C27"/>
    <mergeCell ref="D26:D27"/>
    <mergeCell ref="J28:J29"/>
    <mergeCell ref="K28:K29"/>
    <mergeCell ref="K22:K23"/>
    <mergeCell ref="A24:A25"/>
    <mergeCell ref="B24:B25"/>
    <mergeCell ref="C24:C25"/>
    <mergeCell ref="D24:D25"/>
    <mergeCell ref="F24:F25"/>
    <mergeCell ref="G24:G25"/>
    <mergeCell ref="J24:J25"/>
    <mergeCell ref="G30:G31"/>
    <mergeCell ref="H30:H31"/>
    <mergeCell ref="K26:K27"/>
    <mergeCell ref="J26:J27"/>
    <mergeCell ref="A28:A29"/>
    <mergeCell ref="B28:B29"/>
    <mergeCell ref="C28:C29"/>
    <mergeCell ref="D28:D29"/>
    <mergeCell ref="F28:F29"/>
    <mergeCell ref="G28:G29"/>
    <mergeCell ref="K30:K31"/>
    <mergeCell ref="A34:A35"/>
    <mergeCell ref="B34:B35"/>
    <mergeCell ref="C34:C35"/>
    <mergeCell ref="D34:D35"/>
    <mergeCell ref="F34:F35"/>
    <mergeCell ref="G34:G35"/>
    <mergeCell ref="J34:J35"/>
    <mergeCell ref="K34:K35"/>
    <mergeCell ref="B30:B31"/>
    <mergeCell ref="A36:A38"/>
    <mergeCell ref="B36:B38"/>
    <mergeCell ref="C36:C38"/>
    <mergeCell ref="D36:D38"/>
    <mergeCell ref="F36:F38"/>
    <mergeCell ref="G36:G38"/>
    <mergeCell ref="I36:I38"/>
    <mergeCell ref="J36:J38"/>
    <mergeCell ref="K36:K38"/>
    <mergeCell ref="E37:E38"/>
    <mergeCell ref="A39:A40"/>
    <mergeCell ref="B39:B40"/>
    <mergeCell ref="C39:C40"/>
    <mergeCell ref="D39:D40"/>
    <mergeCell ref="E39:E40"/>
    <mergeCell ref="F39:F40"/>
    <mergeCell ref="J39:J40"/>
    <mergeCell ref="K39:K40"/>
    <mergeCell ref="A41:A43"/>
    <mergeCell ref="B41:B43"/>
    <mergeCell ref="C41:C43"/>
    <mergeCell ref="D41:D43"/>
    <mergeCell ref="E41:E43"/>
    <mergeCell ref="F41:F43"/>
    <mergeCell ref="G41:G43"/>
    <mergeCell ref="I39:I40"/>
    <mergeCell ref="H41:H43"/>
    <mergeCell ref="J41:J43"/>
    <mergeCell ref="K41:K43"/>
    <mergeCell ref="A44:A45"/>
    <mergeCell ref="B44:B45"/>
    <mergeCell ref="C44:C45"/>
    <mergeCell ref="D44:D45"/>
    <mergeCell ref="F44:F45"/>
    <mergeCell ref="G44:G45"/>
    <mergeCell ref="H44:H45"/>
    <mergeCell ref="J44:J45"/>
    <mergeCell ref="K44:K45"/>
    <mergeCell ref="A46:A47"/>
    <mergeCell ref="B46:B47"/>
    <mergeCell ref="C46:C47"/>
    <mergeCell ref="D46:D47"/>
    <mergeCell ref="F46:F47"/>
    <mergeCell ref="G46:G47"/>
    <mergeCell ref="H46:H47"/>
    <mergeCell ref="I46:I47"/>
    <mergeCell ref="J46:J47"/>
    <mergeCell ref="K46:K47"/>
    <mergeCell ref="A51:E52"/>
    <mergeCell ref="F51:F52"/>
    <mergeCell ref="G51:G52"/>
    <mergeCell ref="H51:H52"/>
    <mergeCell ref="J51:J52"/>
    <mergeCell ref="K51:K52"/>
    <mergeCell ref="J48:J49"/>
    <mergeCell ref="H48:H49"/>
    <mergeCell ref="I48:I49"/>
    <mergeCell ref="G59:G60"/>
    <mergeCell ref="H59:H60"/>
    <mergeCell ref="I59:I60"/>
    <mergeCell ref="J59:J60"/>
    <mergeCell ref="A59:A60"/>
    <mergeCell ref="B59:B60"/>
    <mergeCell ref="C59:C60"/>
    <mergeCell ref="D59:D60"/>
    <mergeCell ref="E59:E60"/>
    <mergeCell ref="F59:F60"/>
    <mergeCell ref="C16:C17"/>
    <mergeCell ref="D16:D17"/>
    <mergeCell ref="E16:E17"/>
    <mergeCell ref="F16:F17"/>
    <mergeCell ref="G16:G17"/>
    <mergeCell ref="G39:G40"/>
    <mergeCell ref="C30:C31"/>
    <mergeCell ref="D30:D31"/>
    <mergeCell ref="F30:F3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Stolicki</dc:creator>
  <cp:keywords/>
  <dc:description/>
  <cp:lastModifiedBy>Iwona Wojciechowska-Zatorska</cp:lastModifiedBy>
  <cp:lastPrinted>2017-09-14T07:11:25Z</cp:lastPrinted>
  <dcterms:created xsi:type="dcterms:W3CDTF">2017-04-06T08:03:11Z</dcterms:created>
  <dcterms:modified xsi:type="dcterms:W3CDTF">2017-11-17T08:36:37Z</dcterms:modified>
  <cp:category/>
  <cp:version/>
  <cp:contentType/>
  <cp:contentStatus/>
</cp:coreProperties>
</file>